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Доходы" sheetId="1" r:id="rId1"/>
    <sheet name="Расходы" sheetId="2" r:id="rId2"/>
    <sheet name="Программы" sheetId="3" r:id="rId3"/>
    <sheet name="_params" sheetId="4" state="hidden" r:id="rId4"/>
  </sheets>
  <definedNames>
    <definedName name="APPT" localSheetId="0">'Доходы'!#REF!</definedName>
    <definedName name="APPT" localSheetId="2">'Программы'!#REF!</definedName>
    <definedName name="APPT" localSheetId="1">'Расходы'!#REF!</definedName>
    <definedName name="FILE_NAME" localSheetId="0">'Доходы'!#REF!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LAST_CELL" localSheetId="0">'Доходы'!#REF!</definedName>
    <definedName name="LAST_CELL" localSheetId="2">'Программы'!#REF!</definedName>
    <definedName name="LAST_CELL" localSheetId="1">'Расходы'!$E$43</definedName>
    <definedName name="PARAMS" localSheetId="0">'Доходы'!$F$18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'Программы'!#REF!</definedName>
    <definedName name="RBEGIN_1" localSheetId="1">'Расходы'!$A$16</definedName>
    <definedName name="REG_DATE" localSheetId="0">'Доходы'!#REF!</definedName>
    <definedName name="REND_1" localSheetId="0">'Доходы'!#REF!</definedName>
    <definedName name="REND_1" localSheetId="2">'Программы'!#REF!</definedName>
    <definedName name="REND_1" localSheetId="1">'Расходы'!$A$44</definedName>
    <definedName name="S_520" localSheetId="2">'Программы'!#REF!</definedName>
    <definedName name="S_620" localSheetId="2">'Программы'!#REF!</definedName>
    <definedName name="S_700" localSheetId="2">'Программы'!#REF!</definedName>
    <definedName name="S_700A" localSheetId="2">'Программы'!#REF!</definedName>
    <definedName name="SIGN" localSheetId="0">'Доходы'!$A$22:$C$22</definedName>
    <definedName name="SIGN" localSheetId="2">'Программы'!#REF!</definedName>
    <definedName name="SIGN" localSheetId="1">'Расходы'!#REF!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<sst xmlns="http://schemas.openxmlformats.org/spreadsheetml/2006/main" count="205" uniqueCount="165">
  <si>
    <t>01.01.2022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</si>
  <si>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</si>
  <si>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</si>
  <si>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</si>
  <si>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</si>
  <si>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</si>
  <si>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</si>
  <si>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</si>
  <si>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</si>
  <si>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</si>
  <si>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</si>
  <si>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</si>
  <si>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</si>
  <si>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</si>
  <si>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Единый сельскохозяйственный налог</t>
  </si>
  <si>
    <t>182 10503000010000110</t>
  </si>
  <si>
    <t>Налог на имущество физических лиц</t>
  </si>
  <si>
    <t>182 10601000000000110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</si>
  <si>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</si>
  <si>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</si>
  <si>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</si>
  <si>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</si>
  <si>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</si>
  <si>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</si>
  <si>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</si>
  <si>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ОКАЗАНИЯ ПЛАТНЫХ УСЛУГ И КОМПЕНСАЦИИ ЗАТРАТ ГОСУДАРСТВА</t>
  </si>
  <si>
    <t>951 11300000000000000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</si>
  <si>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</si>
  <si>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</si>
  <si>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</si>
  <si>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</si>
  <si>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</si>
  <si>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</si>
  <si>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</si>
  <si>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</si>
  <si>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</si>
  <si>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</si>
  <si>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БЕЗВОЗМЕЗДНЫЕ ПОСТУПЛЕНИЯ</t>
  </si>
  <si>
    <t>951 20000000000000000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</si>
  <si>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</si>
  <si>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</si>
  <si>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</si>
  <si>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</si>
  <si>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</si>
  <si>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</si>
  <si>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</si>
  <si>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</si>
  <si>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</si>
  <si>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</si>
  <si>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</si>
  <si>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</si>
  <si>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</si>
  <si>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проведения выборов и референдумов</t>
  </si>
  <si>
    <t xml:space="preserve">951 0107 0000000000 000 </t>
  </si>
  <si>
    <t>Резервные фонды</t>
  </si>
  <si>
    <t xml:space="preserve">951 0111 0000000000 000 </t>
  </si>
  <si>
    <t>Другие общегосударственные вопросы</t>
  </si>
  <si>
    <t xml:space="preserve">951 0113 0000000000 000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</si>
  <si>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</si>
  <si>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</si>
  <si>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</si>
  <si>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</si>
  <si>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</si>
  <si>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</si>
  <si>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</si>
  <si>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</si>
  <si>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</si>
  <si>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</si>
  <si>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</si>
  <si>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</si>
  <si>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Дорожное хозяйство (дорожные фонды)</t>
  </si>
  <si>
    <t xml:space="preserve">951 0409 0000000000 000 </t>
  </si>
  <si>
    <t>Другие вопросы в области национальной экономики</t>
  </si>
  <si>
    <t xml:space="preserve">951 0412 0000000000 000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</si>
  <si>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</si>
  <si>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</si>
  <si>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</si>
  <si>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</si>
  <si>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Коммунальное хозяйство</t>
  </si>
  <si>
    <t xml:space="preserve">951 0502 0000000000 000 </t>
  </si>
  <si>
    <t>Благоустройство</t>
  </si>
  <si>
    <t xml:space="preserve">951 0503 0000000000 000 </t>
  </si>
  <si>
    <t>ОБРАЗОВАНИЕ</t>
  </si>
  <si>
    <t xml:space="preserve">951 0700 0000000000 000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</si>
  <si>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</si>
  <si>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</si>
  <si>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</si>
  <si>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</si>
  <si>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</si>
  <si>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</si>
  <si>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</si>
  <si>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</si>
  <si>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</si>
  <si>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</si>
  <si>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</si>
  <si>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</si>
  <si>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Результат исполнения бюджета (дефицит / профицит)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</si>
  <si>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</si>
  <si>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</si>
  <si>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</si>
  <si>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</si>
  <si>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</si>
  <si>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</si>
  <si>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</si>
  <si>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</si>
  <si>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</si>
  <si>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</si>
  <si>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</si>
  <si>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</si>
  <si>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</si>
  <si>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C:\Users\User1\Desktop\428\117Y01.txt</t>
  </si>
  <si>
    <t>Доходы/EXPORT_SRC_CODE</t>
  </si>
  <si>
    <t>058029-09</t>
  </si>
  <si>
    <t>Доходы/PERIOD</t>
  </si>
  <si>
    <t>Приложение</t>
  </si>
  <si>
    <t>к Сведениям о ходе исполнения</t>
  </si>
  <si>
    <t>ПОКАЗАТЕЛИ</t>
  </si>
  <si>
    <t>(тыс. рублей)</t>
  </si>
  <si>
    <t>% исполнения</t>
  </si>
  <si>
    <t>Профессиональная подготовка, переподготовка и повышение квалификации</t>
  </si>
  <si>
    <t xml:space="preserve">951 0705 0000000000 000 </t>
  </si>
  <si>
    <t>0100000000</t>
  </si>
  <si>
    <t>0200000000</t>
  </si>
  <si>
    <t>0300000000</t>
  </si>
  <si>
    <t>0400000000</t>
  </si>
  <si>
    <t>0500000000</t>
  </si>
  <si>
    <t>0600000000</t>
  </si>
  <si>
    <t>0800000000</t>
  </si>
  <si>
    <t>0900000000</t>
  </si>
  <si>
    <t>1000000000</t>
  </si>
  <si>
    <t>1100000000</t>
  </si>
  <si>
    <t>9900000000</t>
  </si>
  <si>
    <t>Муниципальные программы</t>
  </si>
  <si>
    <t>х</t>
  </si>
  <si>
    <t>182 10804020000000110</t>
  </si>
  <si>
    <t>Государственная пошлина за совершение нотариальных действий</t>
  </si>
  <si>
    <t>951 1110105025000120</t>
  </si>
  <si>
    <t>бюджета Волочаевского сельского поселения</t>
  </si>
  <si>
    <t>Муниципальная программа Волочаевского сельского поселения"Муниципальная политика"</t>
  </si>
  <si>
    <t>Муниципальная программа Волочаевского сельского поселения "Эффективное управление муниципальными финансами"</t>
  </si>
  <si>
    <t>Муниципальная программа Волочаевского сельского поселения"Обеспечение качественными жилищно-коммунальными услугами населения и благоустройство"</t>
  </si>
  <si>
    <t>Муниципальная программа Волочаевского сельского поселения"Социальная поддержка граждан"</t>
  </si>
  <si>
    <t>Реализация функций иных муниципальных органов Волочаевского сельского поселения</t>
  </si>
  <si>
    <t>Муниципальная программа Волочаевского сельского поселения "Обеспечение общественного порядка и профилактика правонарушений"</t>
  </si>
  <si>
    <t>Муниципальная программа Волочаевского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</si>
  <si>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Волочаевского сельского поселения "Развитие культуры и туризма"</t>
  </si>
  <si>
    <t>Муниципальная программа Волочаевского сельского поселения "Охрана окружающей среды и рациональное природопользование"</t>
  </si>
  <si>
    <t>Муниципальная программа Волочаевского сельского поселения "Развитие физической культуры и спорта"</t>
  </si>
  <si>
    <t>Муниципальная программа Волочаевского сельского поселения "Развитие транспортной системы"</t>
  </si>
  <si>
    <t>0700000000</t>
  </si>
  <si>
    <t>Муниципальная программа Волочаевского сельского поселения "Энергоэффективность и развитие энергетики"</t>
  </si>
  <si>
    <t>951 20215001100000150</t>
  </si>
  <si>
    <t xml:space="preserve">Дотации бюджетам сельских поселений на выравнивание бюджетной обеспеченности </t>
  </si>
  <si>
    <t>951 20225519100000150</t>
  </si>
  <si>
    <t>Субсидии бюджетам сельских поселений на поддержку отрасли культуры</t>
  </si>
  <si>
    <t>2022 год</t>
  </si>
  <si>
    <t>Дотации бюджетам сельских поселений на поддержку мер по обеспечению сбалансированности бюджетов</t>
  </si>
  <si>
    <t>Орловского района за 2022 год</t>
  </si>
  <si>
    <t xml:space="preserve"> исполнения расходной части бюджета Волочаевского сельского поселения Орловского района за 2022 год в рамках муниципальных программ Волочаевского сельского поселения за 2022 год</t>
  </si>
  <si>
    <t xml:space="preserve"> исполнения расходной части бюджета Волочаевского сельского поселения Орловского района за 2022 год</t>
  </si>
  <si>
    <t xml:space="preserve"> исполнения доходной части бюджета Волочаевского сельского поселения Орловского района за 2022 год</t>
  </si>
  <si>
    <t>951 20215002100000150</t>
  </si>
  <si>
    <t>108,0</t>
  </si>
  <si>
    <t>Земельный налог</t>
  </si>
  <si>
    <t>182 10606000000000110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</si>
</sst>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182" fontId="7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/>
      <protection/>
    </xf>
    <xf numFmtId="4" fontId="3" fillId="0" borderId="10" xfId="0" applyNumberFormat="1" applyFont="1" applyBorder="1" applyAlignment="1" applyProtection="1">
      <alignment horizontal="right" vertical="top"/>
      <protection/>
    </xf>
    <xf numFmtId="182" fontId="3" fillId="0" borderId="10" xfId="0" applyNumberFormat="1" applyFont="1" applyBorder="1" applyAlignment="1" applyProtection="1">
      <alignment horizontal="right" vertical="top"/>
      <protection/>
    </xf>
    <xf numFmtId="182" fontId="45" fillId="0" borderId="10" xfId="0" applyNumberFormat="1" applyFont="1" applyBorder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82" fontId="5" fillId="0" borderId="10" xfId="0" applyNumberFormat="1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182" fontId="5" fillId="0" borderId="10" xfId="0" applyNumberFormat="1" applyFont="1" applyBorder="1" applyAlignment="1" applyProtection="1">
      <alignment vertical="top"/>
      <protection/>
    </xf>
    <xf numFmtId="49" fontId="5" fillId="0" borderId="14" xfId="0" applyNumberFormat="1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top"/>
      <protection/>
    </xf>
    <xf numFmtId="4" fontId="5" fillId="0" borderId="10" xfId="0" applyNumberFormat="1" applyFont="1" applyBorder="1" applyAlignment="1" applyProtection="1">
      <alignment horizontal="right" vertical="top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183" fontId="3" fillId="0" borderId="10" xfId="0" applyNumberFormat="1" applyFont="1" applyBorder="1" applyAlignment="1" applyProtection="1">
      <alignment horizontal="right" vertical="top"/>
      <protection/>
    </xf>
    <xf numFmtId="49" fontId="5" fillId="0" borderId="10" xfId="52" applyNumberFormat="1" applyFont="1" applyBorder="1" applyAlignment="1" applyProtection="1">
      <alignment horizontal="left" vertical="top" wrapText="1"/>
      <protection/>
    </xf>
    <xf numFmtId="49" fontId="5" fillId="0" borderId="10" xfId="52" applyNumberFormat="1" applyFont="1" applyBorder="1" applyAlignment="1" applyProtection="1">
      <alignment horizontal="center" vertical="top" wrapText="1"/>
      <protection/>
    </xf>
    <xf numFmtId="183" fontId="3" fillId="0" borderId="10" xfId="0" applyNumberFormat="1" applyFont="1" applyBorder="1" applyAlignment="1" applyProtection="1">
      <alignment vertical="top"/>
      <protection/>
    </xf>
    <xf numFmtId="183" fontId="3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 horizontal="right" vertical="top"/>
      <protection/>
    </xf>
    <xf numFmtId="181" fontId="45" fillId="0" borderId="10" xfId="0" applyNumberFormat="1" applyFont="1" applyFill="1" applyBorder="1" applyAlignment="1" applyProtection="1">
      <alignment horizontal="justify" vertical="top" wrapText="1"/>
      <protection/>
    </xf>
    <xf numFmtId="181" fontId="45" fillId="0" borderId="10" xfId="0" applyNumberFormat="1" applyFont="1" applyBorder="1" applyAlignment="1" applyProtection="1">
      <alignment horizontal="justify" vertical="top" wrapText="1"/>
      <protection/>
    </xf>
    <xf numFmtId="49" fontId="45" fillId="0" borderId="10" xfId="0" applyNumberFormat="1" applyFont="1" applyBorder="1" applyAlignment="1" applyProtection="1">
      <alignment horizontal="center" vertical="top" wrapText="1"/>
      <protection/>
    </xf>
    <xf numFmtId="49" fontId="45" fillId="0" borderId="10" xfId="0" applyNumberFormat="1" applyFont="1" applyBorder="1" applyAlignment="1" applyProtection="1">
      <alignment horizontal="right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2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49.421875" style="0" customWidth="1"/>
    <col min="2" max="2" width="23.421875" style="0" customWidth="1"/>
    <col min="3" max="4" width="16.8515625" style="0" customWidth="1"/>
    <col min="5" max="5" width="16.7109375" style="0" customWidth="1"/>
  </cols>
  <sheetData>
    <row r="1" spans="1:5" ht="15.75" customHeight="1">
      <c r="A1" s="67" t="s">
        <v>114</v>
      </c>
      <c r="B1" s="67"/>
      <c r="C1" s="67"/>
      <c r="D1" s="67"/>
      <c r="E1" s="67"/>
    </row>
    <row r="2" spans="1:5" ht="17.25" customHeight="1">
      <c r="A2" s="67" t="s">
        <v>115</v>
      </c>
      <c r="B2" s="67"/>
      <c r="C2" s="67"/>
      <c r="D2" s="67"/>
      <c r="E2" s="67"/>
    </row>
    <row r="3" spans="1:5" ht="15" customHeight="1">
      <c r="A3" s="67" t="s">
        <v>137</v>
      </c>
      <c r="B3" s="67"/>
      <c r="C3" s="67"/>
      <c r="D3" s="67"/>
      <c r="E3" s="67"/>
    </row>
    <row r="4" spans="1:5" ht="15" customHeight="1">
      <c r="A4" s="67" t="s">
        <v>157</v>
      </c>
      <c r="B4" s="67"/>
      <c r="C4" s="67"/>
      <c r="D4" s="67"/>
      <c r="E4" s="67"/>
    </row>
    <row r="5" spans="1:5" ht="12.75" customHeight="1">
      <c r="A5" s="3"/>
      <c r="B5" s="4"/>
      <c r="C5" s="4"/>
      <c r="D5" s="5"/>
      <c r="E5" s="6"/>
    </row>
    <row r="6" spans="1:5" ht="12.75" customHeight="1">
      <c r="A6" s="68" t="s">
        <v>116</v>
      </c>
      <c r="B6" s="68"/>
      <c r="C6" s="68"/>
      <c r="D6" s="68"/>
      <c r="E6" s="68"/>
    </row>
    <row r="7" spans="1:5" ht="12.75" customHeight="1">
      <c r="A7" s="68" t="s">
        <v>160</v>
      </c>
      <c r="B7" s="68"/>
      <c r="C7" s="68"/>
      <c r="D7" s="68"/>
      <c r="E7" s="68"/>
    </row>
    <row r="8" spans="1:5" ht="12.75" customHeight="1">
      <c r="A8" s="7"/>
      <c r="B8" s="7"/>
      <c r="C8" s="8"/>
      <c r="D8" s="5"/>
      <c r="E8" s="9"/>
    </row>
    <row r="9" spans="1:5" ht="12.75" customHeight="1">
      <c r="A9" s="10"/>
      <c r="B9" s="10"/>
      <c r="C9" s="10"/>
      <c r="D9" s="10"/>
      <c r="E9" s="11" t="s">
        <v>117</v>
      </c>
    </row>
    <row r="10" spans="1:5" ht="12.75" customHeight="1">
      <c r="A10" s="56" t="s">
        <v>1</v>
      </c>
      <c r="B10" s="59" t="s">
        <v>2</v>
      </c>
      <c r="C10" s="60" t="s">
        <v>155</v>
      </c>
      <c r="D10" s="60"/>
      <c r="E10" s="60"/>
    </row>
    <row r="11" spans="1:5" ht="12.75" customHeight="1">
      <c r="A11" s="57"/>
      <c r="B11" s="59"/>
      <c r="C11" s="61" t="s">
        <v>3</v>
      </c>
      <c r="D11" s="63" t="s">
        <v>4</v>
      </c>
      <c r="E11" s="65" t="s">
        <v>118</v>
      </c>
    </row>
    <row r="12" spans="1:5" ht="12.75" customHeight="1">
      <c r="A12" s="57"/>
      <c r="B12" s="59"/>
      <c r="C12" s="61"/>
      <c r="D12" s="63"/>
      <c r="E12" s="65"/>
    </row>
    <row r="13" spans="1:5" ht="12.75" customHeight="1">
      <c r="A13" s="57"/>
      <c r="B13" s="59"/>
      <c r="C13" s="61"/>
      <c r="D13" s="63"/>
      <c r="E13" s="65"/>
    </row>
    <row r="14" spans="1:5" ht="12.75" customHeight="1">
      <c r="A14" s="57"/>
      <c r="B14" s="59"/>
      <c r="C14" s="61"/>
      <c r="D14" s="63"/>
      <c r="E14" s="65"/>
    </row>
    <row r="15" spans="1:5" ht="12.75" customHeight="1">
      <c r="A15" s="57"/>
      <c r="B15" s="59"/>
      <c r="C15" s="61"/>
      <c r="D15" s="63"/>
      <c r="E15" s="65"/>
    </row>
    <row r="16" spans="1:5" ht="12.75" customHeight="1">
      <c r="A16" s="57"/>
      <c r="B16" s="59"/>
      <c r="C16" s="61"/>
      <c r="D16" s="63"/>
      <c r="E16" s="65"/>
    </row>
    <row r="17" spans="1:5" ht="12.75" customHeight="1">
      <c r="A17" s="58"/>
      <c r="B17" s="59"/>
      <c r="C17" s="62"/>
      <c r="D17" s="64"/>
      <c r="E17" s="66"/>
    </row>
    <row r="18" spans="1:5" ht="12.75">
      <c r="A18" s="12">
        <v>1</v>
      </c>
      <c r="B18" s="12">
        <v>2</v>
      </c>
      <c r="C18" s="13" t="s">
        <v>105</v>
      </c>
      <c r="D18" s="13" t="s">
        <v>5</v>
      </c>
      <c r="E18" s="13" t="s">
        <v>6</v>
      </c>
    </row>
    <row r="19" spans="1:5" s="20" customFormat="1" ht="12.75">
      <c r="A19" s="21" t="s">
        <v>7</v>
      </c>
      <c r="B19" s="22" t="s">
        <v>8</v>
      </c>
      <c r="C19" s="23">
        <f>C21+C37</f>
        <v>7852.4</v>
      </c>
      <c r="D19" s="23">
        <f>D21+D37</f>
        <v>7747.799999999999</v>
      </c>
      <c r="E19" s="23">
        <f>D19/C19*100</f>
        <v>98.66792318272121</v>
      </c>
    </row>
    <row r="20" spans="1:5" ht="12.75">
      <c r="A20" s="24" t="s">
        <v>9</v>
      </c>
      <c r="B20" s="25"/>
      <c r="C20" s="26"/>
      <c r="D20" s="26"/>
      <c r="E20" s="26"/>
    </row>
    <row r="21" spans="1:5" ht="12.75">
      <c r="A21" s="24" t="s">
        <v>10</v>
      </c>
      <c r="B21" s="25" t="s">
        <v>11</v>
      </c>
      <c r="C21" s="27">
        <f>C22+C23+C24+C26+C27+C28+C29+C31+C34+C36</f>
        <v>2523.5</v>
      </c>
      <c r="D21" s="27">
        <v>2418.9</v>
      </c>
      <c r="E21" s="27">
        <f aca="true" t="shared" si="0" ref="E21:E35">D21/C21*100</f>
        <v>95.85496334456113</v>
      </c>
    </row>
    <row r="22" spans="1:5" ht="12.75">
      <c r="A22" s="24" t="s">
        <v>12</v>
      </c>
      <c r="B22" s="25" t="s">
        <v>13</v>
      </c>
      <c r="C22" s="27">
        <v>895.6</v>
      </c>
      <c r="D22" s="27">
        <v>959.3</v>
      </c>
      <c r="E22" s="27">
        <f t="shared" si="0"/>
        <v>107.11255024564537</v>
      </c>
    </row>
    <row r="23" spans="1:5" ht="12.75">
      <c r="A23" s="24" t="s">
        <v>14</v>
      </c>
      <c r="B23" s="25" t="s">
        <v>15</v>
      </c>
      <c r="C23" s="27">
        <v>409.7</v>
      </c>
      <c r="D23" s="27">
        <v>133.1</v>
      </c>
      <c r="E23" s="27">
        <f t="shared" si="0"/>
        <v>32.48718574566756</v>
      </c>
    </row>
    <row r="24" spans="1:5" ht="12.75">
      <c r="A24" s="24" t="s">
        <v>16</v>
      </c>
      <c r="B24" s="25" t="s">
        <v>17</v>
      </c>
      <c r="C24" s="27">
        <v>46</v>
      </c>
      <c r="D24" s="27">
        <v>49.5</v>
      </c>
      <c r="E24" s="27">
        <f t="shared" si="0"/>
        <v>107.6086956521739</v>
      </c>
    </row>
    <row r="25" spans="1:5" ht="12.75">
      <c r="A25" s="24" t="s">
        <v>163</v>
      </c>
      <c r="B25" s="25" t="s">
        <v>164</v>
      </c>
      <c r="C25" s="27">
        <f>C26+C27</f>
        <v>1110.3</v>
      </c>
      <c r="D25" s="27">
        <f>D26+D27</f>
        <v>1214.2</v>
      </c>
      <c r="E25" s="27">
        <f t="shared" si="0"/>
        <v>109.35783121678826</v>
      </c>
    </row>
    <row r="26" spans="1:5" ht="12.75">
      <c r="A26" s="24" t="s">
        <v>18</v>
      </c>
      <c r="B26" s="25" t="s">
        <v>19</v>
      </c>
      <c r="C26" s="27">
        <v>1010.5</v>
      </c>
      <c r="D26" s="27">
        <v>1113.8</v>
      </c>
      <c r="E26" s="27">
        <f t="shared" si="0"/>
        <v>110.22266204849085</v>
      </c>
    </row>
    <row r="27" spans="1:5" ht="12.75">
      <c r="A27" s="24" t="s">
        <v>20</v>
      </c>
      <c r="B27" s="25" t="s">
        <v>21</v>
      </c>
      <c r="C27" s="27">
        <v>99.8</v>
      </c>
      <c r="D27" s="27">
        <v>100.4</v>
      </c>
      <c r="E27" s="27">
        <f t="shared" si="0"/>
        <v>100.60120240480963</v>
      </c>
    </row>
    <row r="28" spans="1:5" ht="26.25">
      <c r="A28" s="24" t="s">
        <v>135</v>
      </c>
      <c r="B28" s="25" t="s">
        <v>134</v>
      </c>
      <c r="C28" s="27">
        <v>3.1</v>
      </c>
      <c r="D28" s="27">
        <v>5.2</v>
      </c>
      <c r="E28" s="27">
        <f t="shared" si="0"/>
        <v>167.74193548387098</v>
      </c>
    </row>
    <row r="29" spans="1:5" ht="42" customHeight="1">
      <c r="A29" s="24" t="s">
        <v>22</v>
      </c>
      <c r="B29" s="25" t="s">
        <v>23</v>
      </c>
      <c r="C29" s="28">
        <f>C30</f>
        <v>0</v>
      </c>
      <c r="D29" s="27">
        <v>0</v>
      </c>
      <c r="E29" s="27">
        <v>0</v>
      </c>
    </row>
    <row r="30" spans="1:5" ht="54.75" customHeight="1">
      <c r="A30" s="24" t="s">
        <v>24</v>
      </c>
      <c r="B30" s="25" t="s">
        <v>136</v>
      </c>
      <c r="C30" s="28">
        <v>0</v>
      </c>
      <c r="D30" s="27">
        <v>0</v>
      </c>
      <c r="E30" s="27">
        <v>0</v>
      </c>
    </row>
    <row r="31" spans="1:5" ht="33" customHeight="1">
      <c r="A31" s="24" t="s">
        <v>25</v>
      </c>
      <c r="B31" s="25" t="s">
        <v>26</v>
      </c>
      <c r="C31" s="27">
        <f>C32+C33</f>
        <v>43.1</v>
      </c>
      <c r="D31" s="27">
        <f>D32+D33</f>
        <v>39.7</v>
      </c>
      <c r="E31" s="27">
        <f t="shared" si="0"/>
        <v>92.11136890951278</v>
      </c>
    </row>
    <row r="32" spans="1:5" ht="40.5" customHeight="1">
      <c r="A32" s="24" t="s">
        <v>27</v>
      </c>
      <c r="B32" s="25" t="s">
        <v>28</v>
      </c>
      <c r="C32" s="27">
        <v>43.1</v>
      </c>
      <c r="D32" s="27">
        <v>39.7</v>
      </c>
      <c r="E32" s="27">
        <f t="shared" si="0"/>
        <v>92.11136890951278</v>
      </c>
    </row>
    <row r="33" spans="1:5" ht="29.25" customHeight="1">
      <c r="A33" s="24" t="s">
        <v>29</v>
      </c>
      <c r="B33" s="25" t="s">
        <v>30</v>
      </c>
      <c r="C33" s="27">
        <v>0</v>
      </c>
      <c r="D33" s="27">
        <v>0</v>
      </c>
      <c r="E33" s="27">
        <v>0</v>
      </c>
    </row>
    <row r="34" spans="1:5" ht="16.5" customHeight="1">
      <c r="A34" s="24" t="s">
        <v>31</v>
      </c>
      <c r="B34" s="25" t="s">
        <v>32</v>
      </c>
      <c r="C34" s="27">
        <f>C35</f>
        <v>15.7</v>
      </c>
      <c r="D34" s="27">
        <f>D35</f>
        <v>17.9</v>
      </c>
      <c r="E34" s="27">
        <f t="shared" si="0"/>
        <v>114.01273885350318</v>
      </c>
    </row>
    <row r="35" spans="1:5" ht="53.25" customHeight="1">
      <c r="A35" s="24" t="s">
        <v>33</v>
      </c>
      <c r="B35" s="25" t="s">
        <v>34</v>
      </c>
      <c r="C35" s="27">
        <v>15.7</v>
      </c>
      <c r="D35" s="27">
        <v>17.9</v>
      </c>
      <c r="E35" s="27">
        <f t="shared" si="0"/>
        <v>114.01273885350318</v>
      </c>
    </row>
    <row r="36" spans="1:5" ht="15" customHeight="1">
      <c r="A36" s="24" t="s">
        <v>35</v>
      </c>
      <c r="B36" s="25" t="s">
        <v>36</v>
      </c>
      <c r="C36" s="27">
        <v>0</v>
      </c>
      <c r="D36" s="27">
        <v>0</v>
      </c>
      <c r="E36" s="27">
        <v>0</v>
      </c>
    </row>
    <row r="37" spans="1:5" ht="15" customHeight="1">
      <c r="A37" s="24" t="s">
        <v>37</v>
      </c>
      <c r="B37" s="25" t="s">
        <v>38</v>
      </c>
      <c r="C37" s="27">
        <f>C38+C39+C40+C41+C42+C43</f>
        <v>5328.9</v>
      </c>
      <c r="D37" s="27">
        <f>D38+D39+D40+D41+D42+D43</f>
        <v>5328.9</v>
      </c>
      <c r="E37" s="27">
        <f aca="true" t="shared" si="1" ref="E37:E43">D37/C37*100</f>
        <v>100</v>
      </c>
    </row>
    <row r="38" spans="1:5" ht="33" customHeight="1">
      <c r="A38" s="24" t="s">
        <v>152</v>
      </c>
      <c r="B38" s="25" t="s">
        <v>151</v>
      </c>
      <c r="C38" s="27">
        <v>4839.4</v>
      </c>
      <c r="D38" s="27">
        <v>4839.4</v>
      </c>
      <c r="E38" s="27">
        <f t="shared" si="1"/>
        <v>100</v>
      </c>
    </row>
    <row r="39" spans="1:5" ht="33" customHeight="1">
      <c r="A39" s="53" t="s">
        <v>156</v>
      </c>
      <c r="B39" s="54" t="s">
        <v>161</v>
      </c>
      <c r="C39" s="55" t="s">
        <v>162</v>
      </c>
      <c r="D39" s="55" t="s">
        <v>162</v>
      </c>
      <c r="E39" s="27">
        <f t="shared" si="1"/>
        <v>100</v>
      </c>
    </row>
    <row r="40" spans="1:5" ht="33" customHeight="1">
      <c r="A40" s="52" t="s">
        <v>154</v>
      </c>
      <c r="B40" s="25" t="s">
        <v>153</v>
      </c>
      <c r="C40" s="27">
        <v>120.5</v>
      </c>
      <c r="D40" s="27">
        <v>120.5</v>
      </c>
      <c r="E40" s="27">
        <f t="shared" si="1"/>
        <v>100</v>
      </c>
    </row>
    <row r="41" spans="1:5" ht="39.75" customHeight="1">
      <c r="A41" s="24" t="s">
        <v>39</v>
      </c>
      <c r="B41" s="25" t="s">
        <v>40</v>
      </c>
      <c r="C41" s="27">
        <f>200/1000</f>
        <v>0.2</v>
      </c>
      <c r="D41" s="27">
        <f>200/1000</f>
        <v>0.2</v>
      </c>
      <c r="E41" s="27">
        <f t="shared" si="1"/>
        <v>100</v>
      </c>
    </row>
    <row r="42" spans="1:5" ht="42" customHeight="1">
      <c r="A42" s="24" t="s">
        <v>41</v>
      </c>
      <c r="B42" s="25" t="s">
        <v>42</v>
      </c>
      <c r="C42" s="27">
        <v>110.8</v>
      </c>
      <c r="D42" s="27">
        <v>110.8</v>
      </c>
      <c r="E42" s="27">
        <f t="shared" si="1"/>
        <v>100</v>
      </c>
    </row>
    <row r="43" spans="1:5" ht="69.75" customHeight="1">
      <c r="A43" s="24" t="s">
        <v>43</v>
      </c>
      <c r="B43" s="25" t="s">
        <v>44</v>
      </c>
      <c r="C43" s="27">
        <v>150</v>
      </c>
      <c r="D43" s="27">
        <v>150</v>
      </c>
      <c r="E43" s="27">
        <f t="shared" si="1"/>
        <v>100</v>
      </c>
    </row>
    <row r="44" spans="1:5" ht="12.75" customHeight="1">
      <c r="A44" s="2"/>
      <c r="B44" s="1"/>
      <c r="C44" s="14"/>
      <c r="D44" s="14"/>
      <c r="E44" s="14"/>
    </row>
  </sheetData>
  <sheetProtection/>
  <mergeCells count="12">
    <mergeCell ref="A1:E1"/>
    <mergeCell ref="A2:E2"/>
    <mergeCell ref="A3:E3"/>
    <mergeCell ref="A4:E4"/>
    <mergeCell ref="A6:E6"/>
    <mergeCell ref="A7:E7"/>
    <mergeCell ref="A10:A17"/>
    <mergeCell ref="B10:B17"/>
    <mergeCell ref="C10:E10"/>
    <mergeCell ref="C11:C17"/>
    <mergeCell ref="D11:D17"/>
    <mergeCell ref="E11:E17"/>
  </mergeCells>
  <conditionalFormatting sqref="E21:E28">
    <cfRule type="cellIs" priority="1" dxfId="0" operator="equal" stopIfTrue="1">
      <formula>0</formula>
    </cfRule>
  </conditionalFormatting>
  <printOptions/>
  <pageMargins left="0.7874015748031497" right="0.3937007874015748" top="0.7874015748031497" bottom="0.3937007874015748" header="0" footer="0"/>
  <pageSetup fitToHeight="0" fitToWidth="1" horizontalDpi="600" verticalDpi="6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zoomScale="80" zoomScaleNormal="80" zoomScalePageLayoutView="0" workbookViewId="0" topLeftCell="A1">
      <selection activeCell="K25" sqref="K25"/>
    </sheetView>
  </sheetViews>
  <sheetFormatPr defaultColWidth="9.140625" defaultRowHeight="12.75" customHeight="1"/>
  <cols>
    <col min="1" max="1" width="50.28125" style="0" customWidth="1"/>
    <col min="2" max="2" width="26.00390625" style="0" customWidth="1"/>
    <col min="3" max="3" width="18.8515625" style="0" customWidth="1"/>
    <col min="4" max="4" width="14.57421875" style="0" customWidth="1"/>
    <col min="5" max="5" width="18.7109375" style="0" customWidth="1"/>
  </cols>
  <sheetData>
    <row r="1" spans="1:5" ht="12.75" customHeight="1">
      <c r="A1" s="67" t="s">
        <v>114</v>
      </c>
      <c r="B1" s="67"/>
      <c r="C1" s="67"/>
      <c r="D1" s="67"/>
      <c r="E1" s="67"/>
    </row>
    <row r="2" spans="1:5" ht="15.75" customHeight="1">
      <c r="A2" s="67" t="s">
        <v>115</v>
      </c>
      <c r="B2" s="67"/>
      <c r="C2" s="67"/>
      <c r="D2" s="67"/>
      <c r="E2" s="67"/>
    </row>
    <row r="3" spans="1:5" ht="18" customHeight="1">
      <c r="A3" s="67" t="s">
        <v>137</v>
      </c>
      <c r="B3" s="67"/>
      <c r="C3" s="67"/>
      <c r="D3" s="67"/>
      <c r="E3" s="67"/>
    </row>
    <row r="4" spans="1:5" ht="19.5" customHeight="1">
      <c r="A4" s="67" t="s">
        <v>157</v>
      </c>
      <c r="B4" s="67"/>
      <c r="C4" s="67"/>
      <c r="D4" s="67"/>
      <c r="E4" s="67"/>
    </row>
    <row r="5" spans="1:4" ht="12.75" customHeight="1">
      <c r="A5" s="3"/>
      <c r="B5" s="4"/>
      <c r="C5" s="5"/>
      <c r="D5" s="6"/>
    </row>
    <row r="6" spans="1:5" ht="12.75" customHeight="1">
      <c r="A6" s="68" t="s">
        <v>116</v>
      </c>
      <c r="B6" s="68"/>
      <c r="C6" s="68"/>
      <c r="D6" s="68"/>
      <c r="E6" s="68"/>
    </row>
    <row r="7" spans="1:5" ht="12.75" customHeight="1">
      <c r="A7" s="68" t="s">
        <v>159</v>
      </c>
      <c r="B7" s="68"/>
      <c r="C7" s="68"/>
      <c r="D7" s="68"/>
      <c r="E7" s="68"/>
    </row>
    <row r="8" spans="1:4" ht="12.75" customHeight="1">
      <c r="A8" s="7"/>
      <c r="B8" s="8"/>
      <c r="C8" s="5"/>
      <c r="D8" s="9"/>
    </row>
    <row r="9" spans="1:5" ht="12.75" customHeight="1">
      <c r="A9" s="10"/>
      <c r="B9" s="10"/>
      <c r="C9" s="10"/>
      <c r="D9" s="69" t="s">
        <v>117</v>
      </c>
      <c r="E9" s="69"/>
    </row>
    <row r="10" spans="1:5" ht="12.75" customHeight="1">
      <c r="A10" s="70" t="s">
        <v>1</v>
      </c>
      <c r="B10" s="71" t="s">
        <v>45</v>
      </c>
      <c r="C10" s="72" t="s">
        <v>155</v>
      </c>
      <c r="D10" s="72"/>
      <c r="E10" s="72"/>
    </row>
    <row r="11" spans="1:5" ht="12.75" customHeight="1">
      <c r="A11" s="70"/>
      <c r="B11" s="71"/>
      <c r="C11" s="73" t="s">
        <v>3</v>
      </c>
      <c r="D11" s="74" t="s">
        <v>4</v>
      </c>
      <c r="E11" s="73" t="s">
        <v>118</v>
      </c>
    </row>
    <row r="12" spans="1:5" ht="12.75" customHeight="1">
      <c r="A12" s="70"/>
      <c r="B12" s="71"/>
      <c r="C12" s="73"/>
      <c r="D12" s="74"/>
      <c r="E12" s="73"/>
    </row>
    <row r="13" spans="1:5" ht="12.75" customHeight="1">
      <c r="A13" s="70"/>
      <c r="B13" s="71"/>
      <c r="C13" s="73"/>
      <c r="D13" s="74"/>
      <c r="E13" s="73"/>
    </row>
    <row r="14" spans="1:5" ht="12.75" customHeight="1">
      <c r="A14" s="70"/>
      <c r="B14" s="71"/>
      <c r="C14" s="73"/>
      <c r="D14" s="74"/>
      <c r="E14" s="73"/>
    </row>
    <row r="15" spans="1:5" ht="12.75" customHeight="1">
      <c r="A15" s="31">
        <v>1</v>
      </c>
      <c r="B15" s="31">
        <v>2</v>
      </c>
      <c r="C15" s="32" t="s">
        <v>105</v>
      </c>
      <c r="D15" s="32" t="s">
        <v>5</v>
      </c>
      <c r="E15" s="32" t="s">
        <v>6</v>
      </c>
    </row>
    <row r="16" spans="1:5" ht="13.5">
      <c r="A16" s="33" t="s">
        <v>46</v>
      </c>
      <c r="B16" s="34" t="s">
        <v>47</v>
      </c>
      <c r="C16" s="35">
        <f>C18+C23+C25+C27+C31+C35+C37+C39+C41</f>
        <v>8961.900000000001</v>
      </c>
      <c r="D16" s="35">
        <f>D18+D23+D25+D27+D31+D35+D37+D39+D41</f>
        <v>8680.2</v>
      </c>
      <c r="E16" s="35">
        <f>D16/C16*100</f>
        <v>96.85669333511866</v>
      </c>
    </row>
    <row r="17" spans="1:5" ht="13.5">
      <c r="A17" s="36" t="s">
        <v>9</v>
      </c>
      <c r="B17" s="37"/>
      <c r="C17" s="35"/>
      <c r="D17" s="38"/>
      <c r="E17" s="38"/>
    </row>
    <row r="18" spans="1:5" ht="15" customHeight="1">
      <c r="A18" s="33" t="s">
        <v>48</v>
      </c>
      <c r="B18" s="34" t="s">
        <v>49</v>
      </c>
      <c r="C18" s="35">
        <f>C19+C20+C21+C22</f>
        <v>5541.3</v>
      </c>
      <c r="D18" s="35">
        <f>D19+D20+D21+D22</f>
        <v>5395.6</v>
      </c>
      <c r="E18" s="35">
        <f aca="true" t="shared" si="0" ref="E18:E34">D18/C18*100</f>
        <v>97.37065309584393</v>
      </c>
    </row>
    <row r="19" spans="1:5" ht="60" customHeight="1">
      <c r="A19" s="33" t="s">
        <v>50</v>
      </c>
      <c r="B19" s="34" t="s">
        <v>51</v>
      </c>
      <c r="C19" s="35">
        <v>5496.3</v>
      </c>
      <c r="D19" s="35">
        <v>5355.6</v>
      </c>
      <c r="E19" s="35">
        <f t="shared" si="0"/>
        <v>97.4400960646253</v>
      </c>
    </row>
    <row r="20" spans="1:5" ht="18" customHeight="1">
      <c r="A20" s="33" t="s">
        <v>52</v>
      </c>
      <c r="B20" s="34" t="s">
        <v>53</v>
      </c>
      <c r="C20" s="35">
        <v>0</v>
      </c>
      <c r="D20" s="35">
        <v>0</v>
      </c>
      <c r="E20" s="35"/>
    </row>
    <row r="21" spans="1:5" ht="18" customHeight="1">
      <c r="A21" s="33" t="s">
        <v>54</v>
      </c>
      <c r="B21" s="34" t="s">
        <v>55</v>
      </c>
      <c r="C21" s="35">
        <v>5</v>
      </c>
      <c r="D21" s="35">
        <v>0</v>
      </c>
      <c r="E21" s="35">
        <f t="shared" si="0"/>
        <v>0</v>
      </c>
    </row>
    <row r="22" spans="1:5" ht="19.5" customHeight="1">
      <c r="A22" s="33" t="s">
        <v>56</v>
      </c>
      <c r="B22" s="34" t="s">
        <v>57</v>
      </c>
      <c r="C22" s="35">
        <v>40</v>
      </c>
      <c r="D22" s="35">
        <v>40</v>
      </c>
      <c r="E22" s="35">
        <f t="shared" si="0"/>
        <v>100</v>
      </c>
    </row>
    <row r="23" spans="1:5" ht="17.25" customHeight="1">
      <c r="A23" s="33" t="s">
        <v>58</v>
      </c>
      <c r="B23" s="34" t="s">
        <v>59</v>
      </c>
      <c r="C23" s="35">
        <f>C24</f>
        <v>110.8</v>
      </c>
      <c r="D23" s="35">
        <f>D24</f>
        <v>110.8</v>
      </c>
      <c r="E23" s="35">
        <f t="shared" si="0"/>
        <v>100</v>
      </c>
    </row>
    <row r="24" spans="1:5" ht="15.75" customHeight="1">
      <c r="A24" s="33" t="s">
        <v>60</v>
      </c>
      <c r="B24" s="34" t="s">
        <v>61</v>
      </c>
      <c r="C24" s="35">
        <v>110.8</v>
      </c>
      <c r="D24" s="35">
        <v>110.8</v>
      </c>
      <c r="E24" s="35">
        <f t="shared" si="0"/>
        <v>100</v>
      </c>
    </row>
    <row r="25" spans="1:5" ht="29.25" customHeight="1">
      <c r="A25" s="33" t="s">
        <v>62</v>
      </c>
      <c r="B25" s="34" t="s">
        <v>63</v>
      </c>
      <c r="C25" s="35">
        <f>C26</f>
        <v>8</v>
      </c>
      <c r="D25" s="35">
        <f>D26</f>
        <v>2.8</v>
      </c>
      <c r="E25" s="35">
        <f t="shared" si="0"/>
        <v>35</v>
      </c>
    </row>
    <row r="26" spans="1:5" ht="17.25" customHeight="1">
      <c r="A26" s="33" t="s">
        <v>64</v>
      </c>
      <c r="B26" s="34" t="s">
        <v>65</v>
      </c>
      <c r="C26" s="35">
        <v>8</v>
      </c>
      <c r="D26" s="35">
        <v>2.8</v>
      </c>
      <c r="E26" s="35">
        <f t="shared" si="0"/>
        <v>35</v>
      </c>
    </row>
    <row r="27" spans="1:5" ht="15.75" customHeight="1">
      <c r="A27" s="33" t="s">
        <v>66</v>
      </c>
      <c r="B27" s="34" t="s">
        <v>67</v>
      </c>
      <c r="C27" s="35">
        <f>C28+C29+C30</f>
        <v>194</v>
      </c>
      <c r="D27" s="35">
        <f>D28+D29+D30</f>
        <v>194</v>
      </c>
      <c r="E27" s="35">
        <f t="shared" si="0"/>
        <v>100</v>
      </c>
    </row>
    <row r="28" spans="1:5" ht="15.75" customHeight="1">
      <c r="A28" s="33" t="s">
        <v>68</v>
      </c>
      <c r="B28" s="34" t="s">
        <v>69</v>
      </c>
      <c r="C28" s="35">
        <v>0</v>
      </c>
      <c r="D28" s="35">
        <v>0</v>
      </c>
      <c r="E28" s="51">
        <v>0</v>
      </c>
    </row>
    <row r="29" spans="1:5" ht="15.75" customHeight="1">
      <c r="A29" s="33" t="s">
        <v>70</v>
      </c>
      <c r="B29" s="34" t="s">
        <v>71</v>
      </c>
      <c r="C29" s="35">
        <v>150</v>
      </c>
      <c r="D29" s="35">
        <v>150</v>
      </c>
      <c r="E29" s="35">
        <f t="shared" si="0"/>
        <v>100</v>
      </c>
    </row>
    <row r="30" spans="1:5" ht="15.75" customHeight="1">
      <c r="A30" s="33" t="s">
        <v>72</v>
      </c>
      <c r="B30" s="34" t="s">
        <v>73</v>
      </c>
      <c r="C30" s="35">
        <v>44</v>
      </c>
      <c r="D30" s="35">
        <v>44</v>
      </c>
      <c r="E30" s="35">
        <f t="shared" si="0"/>
        <v>100</v>
      </c>
    </row>
    <row r="31" spans="1:5" ht="14.25" customHeight="1">
      <c r="A31" s="33" t="s">
        <v>74</v>
      </c>
      <c r="B31" s="34" t="s">
        <v>75</v>
      </c>
      <c r="C31" s="35">
        <f>C32+C33+C34</f>
        <v>847.6</v>
      </c>
      <c r="D31" s="35">
        <f>D32+D33+D34</f>
        <v>760.6999999999999</v>
      </c>
      <c r="E31" s="35">
        <f t="shared" si="0"/>
        <v>89.74752241623406</v>
      </c>
    </row>
    <row r="32" spans="1:5" ht="17.25" customHeight="1">
      <c r="A32" s="33" t="s">
        <v>76</v>
      </c>
      <c r="B32" s="34" t="s">
        <v>77</v>
      </c>
      <c r="C32" s="35">
        <v>6.4</v>
      </c>
      <c r="D32" s="35">
        <v>6.3</v>
      </c>
      <c r="E32" s="35">
        <f t="shared" si="0"/>
        <v>98.43749999999999</v>
      </c>
    </row>
    <row r="33" spans="1:5" ht="16.5" customHeight="1">
      <c r="A33" s="33" t="s">
        <v>78</v>
      </c>
      <c r="B33" s="34" t="s">
        <v>79</v>
      </c>
      <c r="C33" s="35">
        <v>0</v>
      </c>
      <c r="D33" s="35">
        <v>0</v>
      </c>
      <c r="E33" s="35">
        <v>0</v>
      </c>
    </row>
    <row r="34" spans="1:5" ht="15.75" customHeight="1">
      <c r="A34" s="33" t="s">
        <v>80</v>
      </c>
      <c r="B34" s="34" t="s">
        <v>81</v>
      </c>
      <c r="C34" s="35">
        <v>841.2</v>
      </c>
      <c r="D34" s="35">
        <v>754.4</v>
      </c>
      <c r="E34" s="35">
        <f t="shared" si="0"/>
        <v>89.68140751307655</v>
      </c>
    </row>
    <row r="35" spans="1:5" ht="15" customHeight="1">
      <c r="A35" s="33" t="s">
        <v>82</v>
      </c>
      <c r="B35" s="34" t="s">
        <v>83</v>
      </c>
      <c r="C35" s="35">
        <f>C36</f>
        <v>18</v>
      </c>
      <c r="D35" s="35">
        <f>D36</f>
        <v>11.5</v>
      </c>
      <c r="E35" s="35">
        <f aca="true" t="shared" si="1" ref="E35:E40">D35/C35*100</f>
        <v>63.888888888888886</v>
      </c>
    </row>
    <row r="36" spans="1:5" ht="31.5" customHeight="1">
      <c r="A36" s="39" t="s">
        <v>119</v>
      </c>
      <c r="B36" s="34" t="s">
        <v>120</v>
      </c>
      <c r="C36" s="35">
        <v>18</v>
      </c>
      <c r="D36" s="35">
        <v>11.5</v>
      </c>
      <c r="E36" s="35">
        <f t="shared" si="1"/>
        <v>63.888888888888886</v>
      </c>
    </row>
    <row r="37" spans="1:5" ht="15" customHeight="1">
      <c r="A37" s="33" t="s">
        <v>84</v>
      </c>
      <c r="B37" s="34" t="s">
        <v>85</v>
      </c>
      <c r="C37" s="35">
        <f>C38</f>
        <v>2070.1</v>
      </c>
      <c r="D37" s="35">
        <f>D38</f>
        <v>2034.3</v>
      </c>
      <c r="E37" s="35">
        <f t="shared" si="1"/>
        <v>98.27061494613787</v>
      </c>
    </row>
    <row r="38" spans="1:5" ht="15" customHeight="1">
      <c r="A38" s="33" t="s">
        <v>86</v>
      </c>
      <c r="B38" s="34" t="s">
        <v>87</v>
      </c>
      <c r="C38" s="35">
        <v>2070.1</v>
      </c>
      <c r="D38" s="35">
        <v>2034.3</v>
      </c>
      <c r="E38" s="35">
        <f t="shared" si="1"/>
        <v>98.27061494613787</v>
      </c>
    </row>
    <row r="39" spans="1:5" ht="15" customHeight="1">
      <c r="A39" s="33" t="s">
        <v>88</v>
      </c>
      <c r="B39" s="34" t="s">
        <v>89</v>
      </c>
      <c r="C39" s="35">
        <f>C40</f>
        <v>172.1</v>
      </c>
      <c r="D39" s="35">
        <f>D40</f>
        <v>170.5</v>
      </c>
      <c r="E39" s="35">
        <f t="shared" si="1"/>
        <v>99.0703079604881</v>
      </c>
    </row>
    <row r="40" spans="1:5" ht="15" customHeight="1">
      <c r="A40" s="33" t="s">
        <v>90</v>
      </c>
      <c r="B40" s="34" t="s">
        <v>91</v>
      </c>
      <c r="C40" s="35">
        <v>172.1</v>
      </c>
      <c r="D40" s="35">
        <v>170.5</v>
      </c>
      <c r="E40" s="35">
        <f t="shared" si="1"/>
        <v>99.0703079604881</v>
      </c>
    </row>
    <row r="41" spans="1:5" ht="15" customHeight="1">
      <c r="A41" s="33" t="s">
        <v>92</v>
      </c>
      <c r="B41" s="34" t="s">
        <v>93</v>
      </c>
      <c r="C41" s="35">
        <f>C42</f>
        <v>0</v>
      </c>
      <c r="D41" s="35">
        <v>0</v>
      </c>
      <c r="E41" s="35">
        <v>0</v>
      </c>
    </row>
    <row r="42" spans="1:5" ht="16.5" customHeight="1">
      <c r="A42" s="33" t="s">
        <v>94</v>
      </c>
      <c r="B42" s="34" t="s">
        <v>95</v>
      </c>
      <c r="C42" s="35">
        <v>0</v>
      </c>
      <c r="D42" s="35">
        <v>0</v>
      </c>
      <c r="E42" s="35">
        <v>0</v>
      </c>
    </row>
    <row r="43" spans="1:5" ht="9" customHeight="1">
      <c r="A43" s="36"/>
      <c r="B43" s="37"/>
      <c r="C43" s="40"/>
      <c r="D43" s="36"/>
      <c r="E43" s="36"/>
    </row>
    <row r="44" spans="1:5" ht="15" customHeight="1">
      <c r="A44" s="33" t="s">
        <v>96</v>
      </c>
      <c r="B44" s="34" t="s">
        <v>47</v>
      </c>
      <c r="C44" s="35">
        <f>Доходы!C19-Расходы!C16</f>
        <v>-1109.5000000000018</v>
      </c>
      <c r="D44" s="35">
        <f>Доходы!D19-Расходы!D16</f>
        <v>-932.4000000000015</v>
      </c>
      <c r="E44" s="41" t="s">
        <v>97</v>
      </c>
    </row>
  </sheetData>
  <sheetProtection/>
  <mergeCells count="13">
    <mergeCell ref="A1:E1"/>
    <mergeCell ref="A2:E2"/>
    <mergeCell ref="A3:E3"/>
    <mergeCell ref="A4:E4"/>
    <mergeCell ref="A6:E6"/>
    <mergeCell ref="A7:E7"/>
    <mergeCell ref="D9:E9"/>
    <mergeCell ref="A10:A14"/>
    <mergeCell ref="B10:B14"/>
    <mergeCell ref="C10:E10"/>
    <mergeCell ref="C11:C14"/>
    <mergeCell ref="D11:D14"/>
    <mergeCell ref="E11:E14"/>
  </mergeCells>
  <conditionalFormatting sqref="D17:E17 E18:E22">
    <cfRule type="cellIs" priority="1" dxfId="0" operator="equal" stopIfTrue="1">
      <formula>0</formula>
    </cfRule>
  </conditionalFormatting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7">
      <selection activeCell="D30" sqref="D30"/>
    </sheetView>
  </sheetViews>
  <sheetFormatPr defaultColWidth="9.140625" defaultRowHeight="12.75" customHeight="1"/>
  <cols>
    <col min="1" max="1" width="52.421875" style="0" customWidth="1"/>
    <col min="2" max="2" width="13.57421875" style="0" customWidth="1"/>
    <col min="3" max="5" width="16.7109375" style="0" customWidth="1"/>
    <col min="6" max="6" width="18.7109375" style="0" customWidth="1"/>
  </cols>
  <sheetData>
    <row r="1" spans="1:6" ht="17.25" customHeight="1">
      <c r="A1" s="67" t="s">
        <v>114</v>
      </c>
      <c r="B1" s="67"/>
      <c r="C1" s="67"/>
      <c r="D1" s="67"/>
      <c r="E1" s="67"/>
      <c r="F1" s="15"/>
    </row>
    <row r="2" spans="1:5" ht="18" customHeight="1">
      <c r="A2" s="67" t="s">
        <v>115</v>
      </c>
      <c r="B2" s="67"/>
      <c r="C2" s="67"/>
      <c r="D2" s="67"/>
      <c r="E2" s="67"/>
    </row>
    <row r="3" spans="1:5" ht="15.75" customHeight="1">
      <c r="A3" s="67" t="s">
        <v>137</v>
      </c>
      <c r="B3" s="67"/>
      <c r="C3" s="67"/>
      <c r="D3" s="67"/>
      <c r="E3" s="67"/>
    </row>
    <row r="4" spans="1:5" ht="16.5" customHeight="1">
      <c r="A4" s="67" t="s">
        <v>157</v>
      </c>
      <c r="B4" s="67"/>
      <c r="C4" s="67"/>
      <c r="D4" s="67"/>
      <c r="E4" s="67"/>
    </row>
    <row r="5" spans="1:4" ht="12.75" customHeight="1">
      <c r="A5" s="3"/>
      <c r="B5" s="4"/>
      <c r="C5" s="5"/>
      <c r="D5" s="6"/>
    </row>
    <row r="6" spans="1:5" ht="12.75" customHeight="1">
      <c r="A6" s="68" t="s">
        <v>116</v>
      </c>
      <c r="B6" s="68"/>
      <c r="C6" s="68"/>
      <c r="D6" s="68"/>
      <c r="E6" s="68"/>
    </row>
    <row r="7" spans="1:5" ht="33.75" customHeight="1">
      <c r="A7" s="76" t="s">
        <v>158</v>
      </c>
      <c r="B7" s="76"/>
      <c r="C7" s="76"/>
      <c r="D7" s="76"/>
      <c r="E7" s="76"/>
    </row>
    <row r="8" spans="1:4" ht="12.75" customHeight="1">
      <c r="A8" s="7"/>
      <c r="B8" s="8"/>
      <c r="C8" s="5"/>
      <c r="D8" s="9"/>
    </row>
    <row r="9" spans="1:5" ht="12.75" customHeight="1">
      <c r="A9" s="10"/>
      <c r="B9" s="10"/>
      <c r="C9" s="10"/>
      <c r="D9" s="69" t="s">
        <v>117</v>
      </c>
      <c r="E9" s="69"/>
    </row>
    <row r="10" spans="1:5" ht="12.75" customHeight="1">
      <c r="A10" s="77" t="s">
        <v>1</v>
      </c>
      <c r="B10" s="56" t="s">
        <v>45</v>
      </c>
      <c r="C10" s="80" t="s">
        <v>155</v>
      </c>
      <c r="D10" s="81"/>
      <c r="E10" s="82"/>
    </row>
    <row r="11" spans="1:5" ht="12.75" customHeight="1">
      <c r="A11" s="78"/>
      <c r="B11" s="57"/>
      <c r="C11" s="75" t="s">
        <v>3</v>
      </c>
      <c r="D11" s="83" t="s">
        <v>4</v>
      </c>
      <c r="E11" s="75" t="s">
        <v>118</v>
      </c>
    </row>
    <row r="12" spans="1:5" ht="12.75" customHeight="1">
      <c r="A12" s="78"/>
      <c r="B12" s="57"/>
      <c r="C12" s="63"/>
      <c r="D12" s="84"/>
      <c r="E12" s="63"/>
    </row>
    <row r="13" spans="1:5" ht="12.75" customHeight="1">
      <c r="A13" s="78"/>
      <c r="B13" s="57"/>
      <c r="C13" s="63"/>
      <c r="D13" s="84"/>
      <c r="E13" s="63"/>
    </row>
    <row r="14" spans="1:5" ht="12.75" customHeight="1">
      <c r="A14" s="79"/>
      <c r="B14" s="58"/>
      <c r="C14" s="64"/>
      <c r="D14" s="85"/>
      <c r="E14" s="64"/>
    </row>
    <row r="15" spans="1:5" ht="12.75" customHeight="1">
      <c r="A15" s="16">
        <v>1</v>
      </c>
      <c r="B15" s="17">
        <v>2</v>
      </c>
      <c r="C15" s="13" t="s">
        <v>105</v>
      </c>
      <c r="D15" s="18" t="s">
        <v>5</v>
      </c>
      <c r="E15" s="19" t="s">
        <v>6</v>
      </c>
    </row>
    <row r="16" spans="1:5" s="20" customFormat="1" ht="18" customHeight="1">
      <c r="A16" s="42" t="s">
        <v>46</v>
      </c>
      <c r="B16" s="43" t="s">
        <v>47</v>
      </c>
      <c r="C16" s="23">
        <f>C18+C31</f>
        <v>8961.900000000001</v>
      </c>
      <c r="D16" s="23">
        <f>D18+D31</f>
        <v>8680.2</v>
      </c>
      <c r="E16" s="23">
        <f>D16/C16*100</f>
        <v>96.85669333511866</v>
      </c>
    </row>
    <row r="17" spans="1:5" ht="18" customHeight="1">
      <c r="A17" s="44" t="s">
        <v>9</v>
      </c>
      <c r="B17" s="45" t="s">
        <v>133</v>
      </c>
      <c r="C17" s="30"/>
      <c r="D17" s="29"/>
      <c r="E17" s="27"/>
    </row>
    <row r="18" spans="1:5" ht="18" customHeight="1">
      <c r="A18" s="36" t="s">
        <v>132</v>
      </c>
      <c r="B18" s="45" t="s">
        <v>133</v>
      </c>
      <c r="C18" s="46">
        <f>C19+C20+C21+C22+C23+C24+C25+C26+C27+C28+C29+C30</f>
        <v>8763.900000000001</v>
      </c>
      <c r="D18" s="46">
        <f>D19+D20+D21+D22+D23+D24+D25+D26+D27+D28+D29+D30</f>
        <v>8487.2</v>
      </c>
      <c r="E18" s="27">
        <f>D18/C18*100</f>
        <v>96.84272983489085</v>
      </c>
    </row>
    <row r="19" spans="1:5" ht="51" customHeight="1">
      <c r="A19" s="47" t="s">
        <v>143</v>
      </c>
      <c r="B19" s="48" t="s">
        <v>121</v>
      </c>
      <c r="C19" s="46">
        <v>2</v>
      </c>
      <c r="D19" s="49">
        <v>2</v>
      </c>
      <c r="E19" s="27">
        <f aca="true" t="shared" si="0" ref="E19:E31">D19/C19*100</f>
        <v>100</v>
      </c>
    </row>
    <row r="20" spans="1:5" ht="62.25" customHeight="1">
      <c r="A20" s="47" t="s">
        <v>144</v>
      </c>
      <c r="B20" s="48" t="s">
        <v>122</v>
      </c>
      <c r="C20" s="46">
        <v>8</v>
      </c>
      <c r="D20" s="49">
        <v>2.8</v>
      </c>
      <c r="E20" s="27">
        <f t="shared" si="0"/>
        <v>35</v>
      </c>
    </row>
    <row r="21" spans="1:5" ht="35.25" customHeight="1">
      <c r="A21" s="47" t="s">
        <v>145</v>
      </c>
      <c r="B21" s="48" t="s">
        <v>123</v>
      </c>
      <c r="C21" s="46">
        <v>2070.1</v>
      </c>
      <c r="D21" s="50">
        <v>2034.3</v>
      </c>
      <c r="E21" s="27">
        <f t="shared" si="0"/>
        <v>98.27061494613787</v>
      </c>
    </row>
    <row r="22" spans="1:5" ht="48" customHeight="1">
      <c r="A22" s="47" t="s">
        <v>146</v>
      </c>
      <c r="B22" s="48" t="s">
        <v>124</v>
      </c>
      <c r="C22" s="46">
        <v>50</v>
      </c>
      <c r="D22" s="49">
        <v>49.9</v>
      </c>
      <c r="E22" s="27">
        <f t="shared" si="0"/>
        <v>99.8</v>
      </c>
    </row>
    <row r="23" spans="1:5" ht="36" customHeight="1">
      <c r="A23" s="47" t="s">
        <v>147</v>
      </c>
      <c r="B23" s="48" t="s">
        <v>125</v>
      </c>
      <c r="C23" s="46">
        <v>0</v>
      </c>
      <c r="D23" s="49">
        <v>0</v>
      </c>
      <c r="E23" s="27">
        <v>0</v>
      </c>
    </row>
    <row r="24" spans="1:5" ht="36" customHeight="1">
      <c r="A24" s="47" t="s">
        <v>148</v>
      </c>
      <c r="B24" s="48" t="s">
        <v>126</v>
      </c>
      <c r="C24" s="46">
        <v>150</v>
      </c>
      <c r="D24" s="49">
        <v>150</v>
      </c>
      <c r="E24" s="27">
        <f t="shared" si="0"/>
        <v>100</v>
      </c>
    </row>
    <row r="25" spans="1:5" ht="36" customHeight="1">
      <c r="A25" s="47" t="s">
        <v>150</v>
      </c>
      <c r="B25" s="48" t="s">
        <v>149</v>
      </c>
      <c r="C25" s="46">
        <v>59.4</v>
      </c>
      <c r="D25" s="49">
        <v>59.3</v>
      </c>
      <c r="E25" s="27">
        <f t="shared" si="0"/>
        <v>99.83164983164983</v>
      </c>
    </row>
    <row r="26" spans="1:5" ht="36" customHeight="1">
      <c r="A26" s="47" t="s">
        <v>138</v>
      </c>
      <c r="B26" s="48" t="s">
        <v>127</v>
      </c>
      <c r="C26" s="46">
        <v>18</v>
      </c>
      <c r="D26" s="49">
        <v>11.5</v>
      </c>
      <c r="E26" s="27">
        <f t="shared" si="0"/>
        <v>63.888888888888886</v>
      </c>
    </row>
    <row r="27" spans="1:5" ht="49.5" customHeight="1">
      <c r="A27" s="47" t="s">
        <v>139</v>
      </c>
      <c r="B27" s="48" t="s">
        <v>128</v>
      </c>
      <c r="C27" s="46">
        <v>5496.1</v>
      </c>
      <c r="D27" s="50">
        <v>5355.4</v>
      </c>
      <c r="E27" s="27">
        <f t="shared" si="0"/>
        <v>97.44000291115516</v>
      </c>
    </row>
    <row r="28" spans="1:5" ht="51" customHeight="1">
      <c r="A28" s="47" t="s">
        <v>140</v>
      </c>
      <c r="B28" s="48" t="s">
        <v>129</v>
      </c>
      <c r="C28" s="46">
        <v>738.2</v>
      </c>
      <c r="D28" s="50">
        <v>651.5</v>
      </c>
      <c r="E28" s="27">
        <f t="shared" si="0"/>
        <v>88.25521538878353</v>
      </c>
    </row>
    <row r="29" spans="1:5" ht="33.75" customHeight="1">
      <c r="A29" s="47" t="s">
        <v>141</v>
      </c>
      <c r="B29" s="48" t="s">
        <v>130</v>
      </c>
      <c r="C29" s="46">
        <v>172.1</v>
      </c>
      <c r="D29" s="50">
        <v>170.5</v>
      </c>
      <c r="E29" s="27">
        <f t="shared" si="0"/>
        <v>99.0703079604881</v>
      </c>
    </row>
    <row r="30" spans="1:5" ht="0.75" customHeight="1">
      <c r="A30" s="47"/>
      <c r="B30" s="48"/>
      <c r="C30" s="46"/>
      <c r="D30" s="50"/>
      <c r="E30" s="27"/>
    </row>
    <row r="31" spans="1:5" ht="32.25" customHeight="1">
      <c r="A31" s="47" t="s">
        <v>142</v>
      </c>
      <c r="B31" s="48" t="s">
        <v>131</v>
      </c>
      <c r="C31" s="46">
        <v>198</v>
      </c>
      <c r="D31" s="50">
        <v>193</v>
      </c>
      <c r="E31" s="27">
        <f t="shared" si="0"/>
        <v>97.47474747474747</v>
      </c>
    </row>
  </sheetData>
  <sheetProtection/>
  <mergeCells count="13">
    <mergeCell ref="C10:E10"/>
    <mergeCell ref="C11:C14"/>
    <mergeCell ref="D11:D14"/>
    <mergeCell ref="A1:E1"/>
    <mergeCell ref="A2:E2"/>
    <mergeCell ref="E11:E14"/>
    <mergeCell ref="A3:E3"/>
    <mergeCell ref="A4:E4"/>
    <mergeCell ref="A6:E6"/>
    <mergeCell ref="A7:E7"/>
    <mergeCell ref="D9:E9"/>
    <mergeCell ref="A10:A14"/>
    <mergeCell ref="B10:B14"/>
  </mergeCells>
  <conditionalFormatting sqref="E57:F57 D17 D19:D31">
    <cfRule type="cellIs" priority="5" dxfId="0" operator="equal" stopIfTrue="1">
      <formula>0</formula>
    </cfRule>
  </conditionalFormatting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98</v>
      </c>
      <c r="B1" t="s">
        <v>6</v>
      </c>
    </row>
    <row r="2" spans="1:2" ht="12.75">
      <c r="A2" t="s">
        <v>99</v>
      </c>
      <c r="B2" t="s">
        <v>100</v>
      </c>
    </row>
    <row r="3" spans="1:2" ht="12.75">
      <c r="A3" t="s">
        <v>101</v>
      </c>
      <c r="B3" t="s">
        <v>0</v>
      </c>
    </row>
    <row r="4" spans="1:2" ht="12.75">
      <c r="A4" t="s">
        <v>102</v>
      </c>
      <c r="B4" t="s">
        <v>103</v>
      </c>
    </row>
    <row r="5" spans="1:2" ht="12.75">
      <c r="A5" t="s">
        <v>104</v>
      </c>
      <c r="B5" t="s">
        <v>105</v>
      </c>
    </row>
    <row r="6" spans="1:2" ht="12.75">
      <c r="A6" t="s">
        <v>106</v>
      </c>
    </row>
    <row r="7" spans="1:2" ht="12.75">
      <c r="A7" t="s">
        <v>108</v>
      </c>
    </row>
    <row r="8" spans="1:2" ht="12.75">
      <c r="A8" t="s">
        <v>109</v>
      </c>
      <c r="B8" t="s">
        <v>110</v>
      </c>
    </row>
    <row r="9" spans="1:2" ht="12.75">
      <c r="A9" t="s">
        <v>111</v>
      </c>
      <c r="B9" t="s">
        <v>112</v>
      </c>
    </row>
    <row r="10" spans="1:2" ht="12.75">
      <c r="A10" t="s">
        <v>113</v>
      </c>
      <c r="B10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>POI HSSF rep:2.53.0.45</dc:description>
  <cp:lastModifiedBy>user</cp:lastModifiedBy>
  <cp:lastPrinted>2023-01-22T10:16:21Z</cp:lastPrinted>
  <dcterms:created xsi:type="dcterms:W3CDTF">2021-04-01T06:42:56Z</dcterms:created>
  <dcterms:modified xsi:type="dcterms:W3CDTF">2023-03-02T13:13:51Z</dcterms:modified>
  <cp:category/>
  <cp:version/>
  <cp:contentType/>
  <cp:contentStatus/>
</cp:coreProperties>
</file>